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<sst xmlns="http://schemas.openxmlformats.org/spreadsheetml/2006/main" count="476" uniqueCount="117">
  <si>
    <t>App Name</t>
  </si>
  <si>
    <t>Link</t>
  </si>
  <si>
    <t>Device</t>
  </si>
  <si>
    <t>Chrome Web Store</t>
  </si>
  <si>
    <t>iPad</t>
  </si>
  <si>
    <t>iPhone</t>
  </si>
  <si>
    <t>Android</t>
  </si>
  <si>
    <t>http://stars.chromeexperiments.com/</t>
  </si>
  <si>
    <t>Yes</t>
  </si>
  <si>
    <t>No**</t>
  </si>
  <si>
    <t>http://www.g2conline.org/</t>
  </si>
  <si>
    <t>http://project-metis.com/SolarSystem/</t>
  </si>
  <si>
    <t>http://www.active-explorer.com/leader-info</t>
  </si>
  <si>
    <t>No</t>
  </si>
  <si>
    <t>Anatomy 4D Google App</t>
  </si>
  <si>
    <t>http://anatomy4d.daqri.com/#.VJ7LGsAAA</t>
  </si>
  <si>
    <t>http://www.hhmi.org/biointeractive/bacterial-id-virtual-lab-app</t>
  </si>
  <si>
    <t>https://itunes.apple.com/gm/app/base-chase/id1029115329?mt=8</t>
  </si>
  <si>
    <t>https://www.biodigital.com/education</t>
  </si>
  <si>
    <t>http://www.hhmi.org/biointeractive/biomeviewer</t>
  </si>
  <si>
    <t>https://itunes.apple.com/us/app/bohr-thru/id1029973499?mt=8</t>
  </si>
  <si>
    <t>https://www.brainpop.com/about/apps/</t>
  </si>
  <si>
    <t xml:space="preserve">Yes </t>
  </si>
  <si>
    <t>https://biomanbio.com/GamesandLabs/Cellgames/celldefense.html</t>
  </si>
  <si>
    <t>http://thepartnershipineducation.com/DarwinsInterview.html</t>
  </si>
  <si>
    <t>http://thepartnershipineducation.com/Bibliotech.html</t>
  </si>
  <si>
    <t>http://www.hhmi.org/biointeractive/click-and-learn-app</t>
  </si>
  <si>
    <t>http://codingwithchrome.foo/</t>
  </si>
  <si>
    <t>http://www.publishyourdesign.com/</t>
  </si>
  <si>
    <t>DIY Lake Science</t>
  </si>
  <si>
    <t>http://www.lawrencehallofscience.org/do_science_now/science_apps_and_activities/diy_lake_science</t>
  </si>
  <si>
    <t>DIY Nano</t>
  </si>
  <si>
    <t>http://www.nisenet.org/catalog/diy-nano-app-iphone-and-ipad-versions</t>
  </si>
  <si>
    <t>http://www.lawrencehallofscience.org/do_science_now/science_apps_and_activities/diy_sun_science</t>
  </si>
  <si>
    <t>http://www.jpl.nasa.gov/apps/</t>
  </si>
  <si>
    <t>http://www.hhmi.org/biointeractive/earthviewer</t>
  </si>
  <si>
    <t>http://ebird.org/content/ebird/</t>
  </si>
  <si>
    <t>https://chrome.google.com/webstore/detail/edge-the-web-ruler/njlkegdphefeellhaongiopcfgcinikh?hl=en</t>
  </si>
  <si>
    <t>Einstein World</t>
  </si>
  <si>
    <t>http://einsteinworld.com/einstein-world/</t>
  </si>
  <si>
    <t>http://elements4d.daqri.com/</t>
  </si>
  <si>
    <t>https://itunes.apple.com/us/app/eyedecide/id454280553?mt=8</t>
  </si>
  <si>
    <t>http://floorplanner.com/</t>
  </si>
  <si>
    <t>http://skeleton.funwithanatomy.com/</t>
  </si>
  <si>
    <t>https://www.dnalc.org/resources/genescreen/</t>
  </si>
  <si>
    <t>https://www.google.com/sky/</t>
  </si>
  <si>
    <t>http://www.msichicago.org/experiment/games/goreact/</t>
  </si>
  <si>
    <t>http://www.gosoftworks.com/GoSkyWatch/GoSkyWatch.html</t>
  </si>
  <si>
    <t>http://sciencenetlinks.com/gravity-launch/</t>
  </si>
  <si>
    <t>http://icell.hudsonalpha.org/icell.html</t>
  </si>
  <si>
    <t>http://www.inaturalist.org/</t>
  </si>
  <si>
    <t>http://www.journey2050.com/</t>
  </si>
  <si>
    <t>http://www.learner.org/jnorth/</t>
  </si>
  <si>
    <t>http://kea-learnbirdsthroughplay.com/</t>
  </si>
  <si>
    <t>https://www.khanacademy.org/</t>
  </si>
  <si>
    <t>https://lab4u.co/lab4physics/</t>
  </si>
  <si>
    <t>http://www.latlong.io/</t>
  </si>
  <si>
    <t>http://leafsnap.com/</t>
  </si>
  <si>
    <t>http://www.hhmi.org/biointeractive/lizard-evolution-virtual-lab-app</t>
  </si>
  <si>
    <t>http://mars3dmap.com/</t>
  </si>
  <si>
    <t>http://mars.nasa.gov</t>
  </si>
  <si>
    <t>http://merlin.allaboutbirds.org/</t>
  </si>
  <si>
    <t>MIT App Inventor</t>
  </si>
  <si>
    <t>http://appinventor.mit.edu/explore/</t>
  </si>
  <si>
    <t>Molecules App</t>
  </si>
  <si>
    <t>http://sunsetlakesoftware.com/molecules</t>
  </si>
  <si>
    <t>https://www.nasa.gov/connect/apps.html#.VPfXYRxCwk-</t>
  </si>
  <si>
    <t>http://mars.nasa.gov/</t>
  </si>
  <si>
    <t>NASA Visualization Explorer App</t>
  </si>
  <si>
    <t>http://sciencenetlinks.com/tools/nasa-visualization-explorer-app/</t>
  </si>
  <si>
    <t>https://newsela.com/</t>
  </si>
  <si>
    <t>Yes (Beta)</t>
  </si>
  <si>
    <t>https://www.masteryconnect.com/goodies.html</t>
  </si>
  <si>
    <t>http://playwithorbit.com</t>
  </si>
  <si>
    <t>http://www.emdmillipore.com/US/en/search-options/mobile-apps/periodic-table/V1.b.qB._EMAAAFApKEQWTYw,nav</t>
  </si>
  <si>
    <t>https://piktochart.com/</t>
  </si>
  <si>
    <t>https://neave.com/planetarium/</t>
  </si>
  <si>
    <t>Planets App</t>
  </si>
  <si>
    <t>http://sciencenetlinks.com/tools/planets-app/</t>
  </si>
  <si>
    <t>http://noticing.nysci.org/apps/playground-physics/</t>
  </si>
  <si>
    <t>https://plot.ly/</t>
  </si>
  <si>
    <t>http://www.thepocketlab.com/</t>
  </si>
  <si>
    <t>http://budburst.org/</t>
  </si>
  <si>
    <t>http://www.projectnoah.org/</t>
  </si>
  <si>
    <t>Robots for iPad</t>
  </si>
  <si>
    <t>https://itunes.apple.com/us/app/robots-for-ipad/id566581906?ls=1&amp;mt=8</t>
  </si>
  <si>
    <t>http://www.skypaw.com/multimeasures2.html</t>
  </si>
  <si>
    <t>http://www.visionlearning.com/</t>
  </si>
  <si>
    <t>http://www.mazalearn.com/</t>
  </si>
  <si>
    <t>http://sciencenetlinks.com/tools/science-glossary-app/</t>
  </si>
  <si>
    <t>https://science360.gov/radio/</t>
  </si>
  <si>
    <t>Skin and Bones</t>
  </si>
  <si>
    <t>http://naturalhistory.si.edu/exhibits/bone-hall/</t>
  </si>
  <si>
    <t>https://www.terminaleleven.com/skyview/iphone/</t>
  </si>
  <si>
    <t>http://www.si.edu/apps/smithsonianmobile</t>
  </si>
  <si>
    <t>https://itunes.apple.com/us/app/solar-system-3d/id681687550?mt=8</t>
  </si>
  <si>
    <t>https://play.google.com/store/apps/details?id=com.burlock.solarexplorerlite&amp;hl=en</t>
  </si>
  <si>
    <t>https://www.exploratorium.edu/explore/apps/sound-rebound</t>
  </si>
  <si>
    <t>https://www.exploratorium.edu/explore/apps/sound-uncovered</t>
  </si>
  <si>
    <t>Space Girls Space Women</t>
  </si>
  <si>
    <t>http://www.spacegirls.org/</t>
  </si>
  <si>
    <t>https://www.nasa.gov/connect/apps.html</t>
  </si>
  <si>
    <t>http://mars.jpl.nasa.gov/mobile/info/</t>
  </si>
  <si>
    <t>https://www.pasco.com/sparkvue/</t>
  </si>
  <si>
    <t>http://stemstudy.com/</t>
  </si>
  <si>
    <t>http://www.hhmi.org/biointeractive/stickleback-evolution-virtual-lab-app</t>
  </si>
  <si>
    <t>https://www.tinkercad.com/</t>
  </si>
  <si>
    <t>https://itunes.apple.com/us/app/toxinvaders/id971776185?mt=8</t>
  </si>
  <si>
    <t>https://usecubes.com/</t>
  </si>
  <si>
    <t>http://www.mind-trends.com/products.php</t>
  </si>
  <si>
    <t>http://www.vernier.com/products/software/ga-app/</t>
  </si>
  <si>
    <t>http://sciencehousefoundation.org/videoscience/</t>
  </si>
  <si>
    <t>http://weather.weatherbug.com/</t>
  </si>
  <si>
    <t>http://wixie.com/</t>
  </si>
  <si>
    <t>*Subscription services or fee may be required for added features</t>
  </si>
  <si>
    <t>**Accessble through Internet - no download necessary (web-based)</t>
  </si>
  <si>
    <t>Availability of devices are up-to-date as of publication date.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</si>
</sst>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rgb="FF000000"/>
      <name val="Calibri"/>
    </font>
    <font>
      <b/>
      <sz val="10.0"/>
      <color rgb="FF000000"/>
      <name val="Arial"/>
    </font>
    <font/>
    <font>
      <u/>
      <sz val="10.0"/>
      <color rgb="FF000000"/>
      <name val="Arial"/>
    </font>
    <font>
      <u/>
      <sz val="10.0"/>
      <color rgb="FF000000"/>
      <name val="Arial"/>
    </font>
    <font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10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wrapText="1"/>
    </xf>
    <xf borderId="1" fillId="2" fontId="1" numFmtId="0" xfId="0" applyAlignment="1" applyBorder="1" applyFont="1">
      <alignment horizontal="center" wrapText="1"/>
    </xf>
    <xf borderId="2" fillId="2" fontId="1" numFmtId="0" xfId="0" applyAlignment="1" applyBorder="1" applyFont="1">
      <alignment horizont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1" numFmtId="0" xfId="0" applyAlignment="1" applyBorder="1" applyFont="1">
      <alignment wrapText="1"/>
    </xf>
    <xf borderId="6" fillId="2" fontId="3" numFmtId="0" xfId="0" applyAlignment="1" applyBorder="1" applyFont="1">
      <alignment/>
    </xf>
    <xf borderId="6" fillId="2" fontId="4" numFmtId="0" xfId="0" applyAlignment="1" applyBorder="1" applyFont="1">
      <alignment horizontal="left" wrapText="1"/>
    </xf>
    <xf borderId="6" fillId="2" fontId="5" numFmtId="0" xfId="0" applyAlignment="1" applyBorder="1" applyFont="1">
      <alignment horizontal="left"/>
    </xf>
    <xf borderId="6" fillId="2" fontId="6" numFmtId="0" xfId="0" applyAlignment="1" applyBorder="1" applyFont="1">
      <alignment horizontal="left"/>
    </xf>
    <xf borderId="6" fillId="2" fontId="7" numFmtId="0" xfId="0" applyAlignment="1" applyBorder="1" applyFont="1">
      <alignment wrapText="1"/>
    </xf>
    <xf borderId="6" fillId="2" fontId="5" numFmtId="0" xfId="0" applyAlignment="1" applyBorder="1" applyFont="1">
      <alignment wrapText="1"/>
    </xf>
    <xf borderId="6" fillId="2" fontId="8" numFmtId="0" xfId="0" applyAlignment="1" applyBorder="1" applyFont="1">
      <alignment wrapText="1"/>
    </xf>
    <xf borderId="6" fillId="2" fontId="5" numFmtId="0" xfId="0" applyAlignment="1" applyBorder="1" applyFont="1">
      <alignment wrapText="1"/>
    </xf>
    <xf borderId="6" fillId="2" fontId="9" numFmtId="0" xfId="0" applyAlignment="1" applyBorder="1" applyFont="1">
      <alignment/>
    </xf>
    <xf borderId="6" fillId="2" fontId="10" numFmtId="0" xfId="0" applyAlignment="1" applyBorder="1" applyFont="1">
      <alignment/>
    </xf>
    <xf borderId="6" fillId="2" fontId="11" numFmtId="0" xfId="0" applyAlignment="1" applyBorder="1" applyFont="1">
      <alignment wrapText="1"/>
    </xf>
    <xf borderId="6" fillId="2" fontId="5" numFmtId="0" xfId="0" applyAlignment="1" applyBorder="1" applyFont="1">
      <alignment/>
    </xf>
    <xf borderId="6" fillId="2" fontId="5" numFmtId="0" xfId="0" applyAlignment="1" applyBorder="1" applyFont="1">
      <alignment wrapText="1"/>
    </xf>
    <xf borderId="6" fillId="2" fontId="12" numFmtId="0" xfId="0" applyAlignment="1" applyBorder="1" applyFont="1">
      <alignment horizontal="left"/>
    </xf>
    <xf borderId="6" fillId="2" fontId="13" numFmtId="0" xfId="0" applyAlignment="1" applyBorder="1" applyFont="1">
      <alignment wrapText="1"/>
    </xf>
    <xf borderId="6" fillId="2" fontId="14" numFmtId="0" xfId="0" applyAlignment="1" applyBorder="1" applyFont="1">
      <alignment/>
    </xf>
    <xf borderId="6" fillId="2" fontId="5" numFmtId="0" xfId="0" applyAlignment="1" applyBorder="1" applyFont="1">
      <alignment/>
    </xf>
    <xf borderId="6" fillId="2" fontId="5" numFmtId="0" xfId="0" applyAlignment="1" applyBorder="1" applyFont="1">
      <alignment/>
    </xf>
    <xf borderId="6" fillId="2" fontId="5" numFmtId="0" xfId="0" applyAlignment="1" applyBorder="1" applyFont="1">
      <alignment horizontal="left"/>
    </xf>
    <xf borderId="6" fillId="2" fontId="15" numFmtId="0" xfId="0" applyAlignment="1" applyBorder="1" applyFont="1">
      <alignment/>
    </xf>
    <xf borderId="0" fillId="2" fontId="5" numFmtId="0" xfId="0" applyAlignment="1" applyFont="1">
      <alignment horizontal="left"/>
    </xf>
    <xf borderId="0" fillId="2" fontId="5" numFmtId="0" xfId="0" applyAlignment="1" applyFont="1">
      <alignment horizontal="left" wrapText="1"/>
    </xf>
    <xf borderId="0" fillId="2" fontId="5" numFmtId="0" xfId="0" applyAlignment="1" applyFont="1">
      <alignment wrapText="1"/>
    </xf>
    <xf borderId="0" fillId="0" fontId="16" numFmtId="0" xfId="0" applyAlignment="1" applyFont="1">
      <alignment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inaturalist.org/" TargetMode="External"/><Relationship Id="rId42" Type="http://schemas.openxmlformats.org/officeDocument/2006/relationships/hyperlink" Target="http://www.learner.org/jnorth/" TargetMode="External"/><Relationship Id="rId41" Type="http://schemas.openxmlformats.org/officeDocument/2006/relationships/hyperlink" Target="http://www.journey2050.com/" TargetMode="External"/><Relationship Id="rId44" Type="http://schemas.openxmlformats.org/officeDocument/2006/relationships/hyperlink" Target="https://www.khanacademy.org/" TargetMode="External"/><Relationship Id="rId43" Type="http://schemas.openxmlformats.org/officeDocument/2006/relationships/hyperlink" Target="http://kea-learnbirdsthroughplay.com/" TargetMode="External"/><Relationship Id="rId46" Type="http://schemas.openxmlformats.org/officeDocument/2006/relationships/hyperlink" Target="http://www.latlong.io/" TargetMode="External"/><Relationship Id="rId45" Type="http://schemas.openxmlformats.org/officeDocument/2006/relationships/hyperlink" Target="https://lab4u.co/lab4physics/" TargetMode="External"/><Relationship Id="rId48" Type="http://schemas.openxmlformats.org/officeDocument/2006/relationships/hyperlink" Target="http://www.hhmi.org/biointeractive/lizard-evolution-virtual-lab-app" TargetMode="External"/><Relationship Id="rId47" Type="http://schemas.openxmlformats.org/officeDocument/2006/relationships/hyperlink" Target="http://leafsnap.com/" TargetMode="External"/><Relationship Id="rId49" Type="http://schemas.openxmlformats.org/officeDocument/2006/relationships/hyperlink" Target="http://mars3dmap.com/" TargetMode="External"/><Relationship Id="rId103" Type="http://schemas.openxmlformats.org/officeDocument/2006/relationships/drawing" Target="../drawings/drawing1.xml"/><Relationship Id="rId102" Type="http://schemas.openxmlformats.org/officeDocument/2006/relationships/hyperlink" Target="http://wixie.com/" TargetMode="External"/><Relationship Id="rId101" Type="http://schemas.openxmlformats.org/officeDocument/2006/relationships/hyperlink" Target="http://weather.weatherbug.com/" TargetMode="External"/><Relationship Id="rId100" Type="http://schemas.openxmlformats.org/officeDocument/2006/relationships/hyperlink" Target="http://sciencehousefoundation.org/videoscience/" TargetMode="External"/><Relationship Id="rId31" Type="http://schemas.openxmlformats.org/officeDocument/2006/relationships/hyperlink" Target="https://itunes.apple.com/us/app/eyedecide/id454280553?mt=8" TargetMode="External"/><Relationship Id="rId30" Type="http://schemas.openxmlformats.org/officeDocument/2006/relationships/hyperlink" Target="http://elements4d.daqri.com/" TargetMode="External"/><Relationship Id="rId33" Type="http://schemas.openxmlformats.org/officeDocument/2006/relationships/hyperlink" Target="http://skeleton.funwithanatomy.com/" TargetMode="External"/><Relationship Id="rId32" Type="http://schemas.openxmlformats.org/officeDocument/2006/relationships/hyperlink" Target="http://floorplanner.com/" TargetMode="External"/><Relationship Id="rId35" Type="http://schemas.openxmlformats.org/officeDocument/2006/relationships/hyperlink" Target="https://www.google.com/sky/" TargetMode="External"/><Relationship Id="rId34" Type="http://schemas.openxmlformats.org/officeDocument/2006/relationships/hyperlink" Target="https://www.dnalc.org/resources/genescreen/" TargetMode="External"/><Relationship Id="rId37" Type="http://schemas.openxmlformats.org/officeDocument/2006/relationships/hyperlink" Target="http://www.gosoftworks.com/GoSkyWatch/GoSkyWatch.html" TargetMode="External"/><Relationship Id="rId36" Type="http://schemas.openxmlformats.org/officeDocument/2006/relationships/hyperlink" Target="http://www.msichicago.org/experiment/games/goreact/" TargetMode="External"/><Relationship Id="rId39" Type="http://schemas.openxmlformats.org/officeDocument/2006/relationships/hyperlink" Target="http://icell.hudsonalpha.org/icell.html" TargetMode="External"/><Relationship Id="rId38" Type="http://schemas.openxmlformats.org/officeDocument/2006/relationships/hyperlink" Target="http://sciencenetlinks.com/gravity-launch/" TargetMode="External"/><Relationship Id="rId20" Type="http://schemas.openxmlformats.org/officeDocument/2006/relationships/hyperlink" Target="http://www.lawrencehallofscience.org/do_science_now/science_apps_and_activities/diy_lake_science" TargetMode="External"/><Relationship Id="rId22" Type="http://schemas.openxmlformats.org/officeDocument/2006/relationships/hyperlink" Target="http://www.nisenet.org/catalog/diy-nano-app-iphone-and-ipad-versions" TargetMode="External"/><Relationship Id="rId21" Type="http://schemas.openxmlformats.org/officeDocument/2006/relationships/hyperlink" Target="http://www.nisenet.org/catalog/media/diy_nano" TargetMode="External"/><Relationship Id="rId24" Type="http://schemas.openxmlformats.org/officeDocument/2006/relationships/hyperlink" Target="http://www.jpl.nasa.gov/apps/" TargetMode="External"/><Relationship Id="rId23" Type="http://schemas.openxmlformats.org/officeDocument/2006/relationships/hyperlink" Target="http://www.lawrencehallofscience.org/do_science_now/science_apps_and_activities/diy_sun_science" TargetMode="External"/><Relationship Id="rId26" Type="http://schemas.openxmlformats.org/officeDocument/2006/relationships/hyperlink" Target="http://ebird.org/content/ebird/" TargetMode="External"/><Relationship Id="rId25" Type="http://schemas.openxmlformats.org/officeDocument/2006/relationships/hyperlink" Target="http://www.hhmi.org/biointeractive/earthviewer" TargetMode="External"/><Relationship Id="rId28" Type="http://schemas.openxmlformats.org/officeDocument/2006/relationships/hyperlink" Target="http://einsteinworld.com/einstein-world/?_ga=1.150254709.233835097.1467990274" TargetMode="External"/><Relationship Id="rId27" Type="http://schemas.openxmlformats.org/officeDocument/2006/relationships/hyperlink" Target="https://chrome.google.com/webstore/detail/edge-the-web-ruler/njlkegdphefeellhaongiopcfgcinikh?hl=en" TargetMode="External"/><Relationship Id="rId29" Type="http://schemas.openxmlformats.org/officeDocument/2006/relationships/hyperlink" Target="http://einsteinworld.com/einstein-world/" TargetMode="External"/><Relationship Id="rId95" Type="http://schemas.openxmlformats.org/officeDocument/2006/relationships/hyperlink" Target="https://www.tinkercad.com/" TargetMode="External"/><Relationship Id="rId94" Type="http://schemas.openxmlformats.org/officeDocument/2006/relationships/hyperlink" Target="http://www.hhmi.org/biointeractive/stickleback-evolution-virtual-lab-app" TargetMode="External"/><Relationship Id="rId97" Type="http://schemas.openxmlformats.org/officeDocument/2006/relationships/hyperlink" Target="https://usecubes.com/" TargetMode="External"/><Relationship Id="rId96" Type="http://schemas.openxmlformats.org/officeDocument/2006/relationships/hyperlink" Target="https://itunes.apple.com/us/app/toxinvaders/id971776185?mt=8" TargetMode="External"/><Relationship Id="rId11" Type="http://schemas.openxmlformats.org/officeDocument/2006/relationships/hyperlink" Target="https://itunes.apple.com/us/app/bohr-thru/id1029973499?mt=8" TargetMode="External"/><Relationship Id="rId99" Type="http://schemas.openxmlformats.org/officeDocument/2006/relationships/hyperlink" Target="http://www.vernier.com/products/software/ga-app/" TargetMode="External"/><Relationship Id="rId10" Type="http://schemas.openxmlformats.org/officeDocument/2006/relationships/hyperlink" Target="http://www.hhmi.org/biointeractive/biomeviewer" TargetMode="External"/><Relationship Id="rId98" Type="http://schemas.openxmlformats.org/officeDocument/2006/relationships/hyperlink" Target="http://www.mind-trends.com/products.php" TargetMode="External"/><Relationship Id="rId13" Type="http://schemas.openxmlformats.org/officeDocument/2006/relationships/hyperlink" Target="https://biomanbio.com/GamesandLabs/Cellgames/celldefense.html" TargetMode="External"/><Relationship Id="rId12" Type="http://schemas.openxmlformats.org/officeDocument/2006/relationships/hyperlink" Target="https://www.brainpop.com/about/apps/" TargetMode="External"/><Relationship Id="rId91" Type="http://schemas.openxmlformats.org/officeDocument/2006/relationships/hyperlink" Target="http://mars.jpl.nasa.gov/mobile/info/" TargetMode="External"/><Relationship Id="rId90" Type="http://schemas.openxmlformats.org/officeDocument/2006/relationships/hyperlink" Target="https://www.nasa.gov/connect/apps.html" TargetMode="External"/><Relationship Id="rId93" Type="http://schemas.openxmlformats.org/officeDocument/2006/relationships/hyperlink" Target="http://stemstudy.com/" TargetMode="External"/><Relationship Id="rId92" Type="http://schemas.openxmlformats.org/officeDocument/2006/relationships/hyperlink" Target="https://www.pasco.com/sparkvue/" TargetMode="External"/><Relationship Id="rId15" Type="http://schemas.openxmlformats.org/officeDocument/2006/relationships/hyperlink" Target="http://thepartnershipineducation.com/Bibliotech.html" TargetMode="External"/><Relationship Id="rId14" Type="http://schemas.openxmlformats.org/officeDocument/2006/relationships/hyperlink" Target="http://thepartnershipineducation.com/DarwinsInterview.html" TargetMode="External"/><Relationship Id="rId17" Type="http://schemas.openxmlformats.org/officeDocument/2006/relationships/hyperlink" Target="http://codingwithchrome.foo/" TargetMode="External"/><Relationship Id="rId16" Type="http://schemas.openxmlformats.org/officeDocument/2006/relationships/hyperlink" Target="http://www.hhmi.org/biointeractive/click-and-learn-app" TargetMode="External"/><Relationship Id="rId19" Type="http://schemas.openxmlformats.org/officeDocument/2006/relationships/hyperlink" Target="http://www.lawrencehallofscience.org/do_science_now/diy_lake_science" TargetMode="External"/><Relationship Id="rId18" Type="http://schemas.openxmlformats.org/officeDocument/2006/relationships/hyperlink" Target="http://www.publishyourdesign.com/" TargetMode="External"/><Relationship Id="rId84" Type="http://schemas.openxmlformats.org/officeDocument/2006/relationships/hyperlink" Target="https://itunes.apple.com/us/app/solar-system-3d/id681687550?mt=8" TargetMode="External"/><Relationship Id="rId83" Type="http://schemas.openxmlformats.org/officeDocument/2006/relationships/hyperlink" Target="http://www.si.edu/apps/smithsonianmobile" TargetMode="External"/><Relationship Id="rId86" Type="http://schemas.openxmlformats.org/officeDocument/2006/relationships/hyperlink" Target="https://www.exploratorium.edu/explore/apps/sound-rebound" TargetMode="External"/><Relationship Id="rId85" Type="http://schemas.openxmlformats.org/officeDocument/2006/relationships/hyperlink" Target="https://play.google.com/store/apps/details?id=com.burlock.solarexplorerlite&amp;hl=en" TargetMode="External"/><Relationship Id="rId88" Type="http://schemas.openxmlformats.org/officeDocument/2006/relationships/hyperlink" Target="http://blogs.esa.int/communication/2015/06/22/space-girls-space-women/" TargetMode="External"/><Relationship Id="rId87" Type="http://schemas.openxmlformats.org/officeDocument/2006/relationships/hyperlink" Target="https://www.exploratorium.edu/explore/apps/sound-uncovered" TargetMode="External"/><Relationship Id="rId89" Type="http://schemas.openxmlformats.org/officeDocument/2006/relationships/hyperlink" Target="http://www.spacegirls.org/" TargetMode="External"/><Relationship Id="rId80" Type="http://schemas.openxmlformats.org/officeDocument/2006/relationships/hyperlink" Target="http://naturalhistory.si.edu/exhibits/bone-hall/" TargetMode="External"/><Relationship Id="rId82" Type="http://schemas.openxmlformats.org/officeDocument/2006/relationships/hyperlink" Target="https://www.terminaleleven.com/skyview/iphone/" TargetMode="External"/><Relationship Id="rId81" Type="http://schemas.openxmlformats.org/officeDocument/2006/relationships/hyperlink" Target="http://naturalhistory.si.edu/exhibits/bone-hall/" TargetMode="External"/><Relationship Id="rId1" Type="http://schemas.openxmlformats.org/officeDocument/2006/relationships/hyperlink" Target="http://stars.chromeexperiments.com/" TargetMode="External"/><Relationship Id="rId2" Type="http://schemas.openxmlformats.org/officeDocument/2006/relationships/hyperlink" Target="http://www.g2conline.org/" TargetMode="External"/><Relationship Id="rId3" Type="http://schemas.openxmlformats.org/officeDocument/2006/relationships/hyperlink" Target="http://project-metis.com/SolarSystem/" TargetMode="External"/><Relationship Id="rId4" Type="http://schemas.openxmlformats.org/officeDocument/2006/relationships/hyperlink" Target="http://www.active-explorer.com/leader-info" TargetMode="External"/><Relationship Id="rId9" Type="http://schemas.openxmlformats.org/officeDocument/2006/relationships/hyperlink" Target="https://www.biodigital.com/education" TargetMode="External"/><Relationship Id="rId5" Type="http://schemas.openxmlformats.org/officeDocument/2006/relationships/hyperlink" Target="http://daqri.com/project/anatomy-4d/" TargetMode="External"/><Relationship Id="rId6" Type="http://schemas.openxmlformats.org/officeDocument/2006/relationships/hyperlink" Target="http://anatomy4d.daqri.com/" TargetMode="External"/><Relationship Id="rId7" Type="http://schemas.openxmlformats.org/officeDocument/2006/relationships/hyperlink" Target="http://www.hhmi.org/biointeractive/bacterial-id-virtual-lab-app" TargetMode="External"/><Relationship Id="rId8" Type="http://schemas.openxmlformats.org/officeDocument/2006/relationships/hyperlink" Target="https://itunes.apple.com/gm/app/base-chase/id1029115329?mt=8" TargetMode="External"/><Relationship Id="rId73" Type="http://schemas.openxmlformats.org/officeDocument/2006/relationships/hyperlink" Target="http://spectrum.ieee.org/automaton/robotics/robotics-software/robots-app-is-free-during-national-robotics-week" TargetMode="External"/><Relationship Id="rId72" Type="http://schemas.openxmlformats.org/officeDocument/2006/relationships/hyperlink" Target="http://www.projectnoah.org/" TargetMode="External"/><Relationship Id="rId75" Type="http://schemas.openxmlformats.org/officeDocument/2006/relationships/hyperlink" Target="http://www.skypaw.com/multimeasures2.html" TargetMode="External"/><Relationship Id="rId74" Type="http://schemas.openxmlformats.org/officeDocument/2006/relationships/hyperlink" Target="https://itunes.apple.com/us/app/robots-for-ipad/id566581906?ls=1&amp;mt=8" TargetMode="External"/><Relationship Id="rId77" Type="http://schemas.openxmlformats.org/officeDocument/2006/relationships/hyperlink" Target="http://www.mazalearn.com/" TargetMode="External"/><Relationship Id="rId76" Type="http://schemas.openxmlformats.org/officeDocument/2006/relationships/hyperlink" Target="http://www.visionlearning.com/" TargetMode="External"/><Relationship Id="rId79" Type="http://schemas.openxmlformats.org/officeDocument/2006/relationships/hyperlink" Target="https://science360.gov/radio/" TargetMode="External"/><Relationship Id="rId78" Type="http://schemas.openxmlformats.org/officeDocument/2006/relationships/hyperlink" Target="http://sciencenetlinks.com/tools/science-glossary-app/" TargetMode="External"/><Relationship Id="rId71" Type="http://schemas.openxmlformats.org/officeDocument/2006/relationships/hyperlink" Target="http://budburst.org/" TargetMode="External"/><Relationship Id="rId70" Type="http://schemas.openxmlformats.org/officeDocument/2006/relationships/hyperlink" Target="http://www.thepocketlab.com/" TargetMode="External"/><Relationship Id="rId62" Type="http://schemas.openxmlformats.org/officeDocument/2006/relationships/hyperlink" Target="http://playwithorbit.com" TargetMode="External"/><Relationship Id="rId61" Type="http://schemas.openxmlformats.org/officeDocument/2006/relationships/hyperlink" Target="https://www.masteryconnect.com/goodies.html" TargetMode="External"/><Relationship Id="rId64" Type="http://schemas.openxmlformats.org/officeDocument/2006/relationships/hyperlink" Target="https://piktochart.com/" TargetMode="External"/><Relationship Id="rId63" Type="http://schemas.openxmlformats.org/officeDocument/2006/relationships/hyperlink" Target="http://www.emdmillipore.com/US/en/search-options/mobile-apps/periodic-table/V1.b.qB._EMAAAFApKEQWTYw,nav" TargetMode="External"/><Relationship Id="rId66" Type="http://schemas.openxmlformats.org/officeDocument/2006/relationships/hyperlink" Target="http://sciencenetlinks.com/tools/planets-app/" TargetMode="External"/><Relationship Id="rId65" Type="http://schemas.openxmlformats.org/officeDocument/2006/relationships/hyperlink" Target="https://neave.com/planetarium/" TargetMode="External"/><Relationship Id="rId68" Type="http://schemas.openxmlformats.org/officeDocument/2006/relationships/hyperlink" Target="http://noticing.nysci.org/apps/playground-physics/" TargetMode="External"/><Relationship Id="rId67" Type="http://schemas.openxmlformats.org/officeDocument/2006/relationships/hyperlink" Target="http://sciencenetlinks.com/tools/planets-app/" TargetMode="External"/><Relationship Id="rId60" Type="http://schemas.openxmlformats.org/officeDocument/2006/relationships/hyperlink" Target="https://newsela.com/" TargetMode="External"/><Relationship Id="rId69" Type="http://schemas.openxmlformats.org/officeDocument/2006/relationships/hyperlink" Target="https://plot.ly/" TargetMode="External"/><Relationship Id="rId51" Type="http://schemas.openxmlformats.org/officeDocument/2006/relationships/hyperlink" Target="http://merlin.allaboutbirds.org/" TargetMode="External"/><Relationship Id="rId50" Type="http://schemas.openxmlformats.org/officeDocument/2006/relationships/hyperlink" Target="http://mars.nasa.gov" TargetMode="External"/><Relationship Id="rId53" Type="http://schemas.openxmlformats.org/officeDocument/2006/relationships/hyperlink" Target="http://appinventor.mit.edu/explore/" TargetMode="External"/><Relationship Id="rId52" Type="http://schemas.openxmlformats.org/officeDocument/2006/relationships/hyperlink" Target="http://appinventor.mit.edu/explore/" TargetMode="External"/><Relationship Id="rId55" Type="http://schemas.openxmlformats.org/officeDocument/2006/relationships/hyperlink" Target="http://sunsetlakesoftware.com/molecules" TargetMode="External"/><Relationship Id="rId54" Type="http://schemas.openxmlformats.org/officeDocument/2006/relationships/hyperlink" Target="http://sciencenetlinks.com/tools/molecules-app/" TargetMode="External"/><Relationship Id="rId57" Type="http://schemas.openxmlformats.org/officeDocument/2006/relationships/hyperlink" Target="http://mars.nasa.gov/" TargetMode="External"/><Relationship Id="rId56" Type="http://schemas.openxmlformats.org/officeDocument/2006/relationships/hyperlink" Target="https://www.nasa.gov/connect/apps.html" TargetMode="External"/><Relationship Id="rId59" Type="http://schemas.openxmlformats.org/officeDocument/2006/relationships/hyperlink" Target="http://sciencenetlinks.com/tools/nasa-visualization-explorer-app/" TargetMode="External"/><Relationship Id="rId58" Type="http://schemas.openxmlformats.org/officeDocument/2006/relationships/hyperlink" Target="http://sciencenetlinks.com/tools/nasa-visualization-explorer-a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5.13" defaultRowHeight="15.0"/>
  <cols>
    <col customWidth="1" min="1" max="1" width="38.88"/>
    <col customWidth="1" min="2" max="2" width="59.75"/>
    <col customWidth="1" min="3" max="3" width="7.63"/>
    <col customWidth="1" min="4" max="4" width="7.0"/>
    <col customWidth="1" min="5" max="6" width="8.13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5"/>
    </row>
    <row r="2">
      <c r="A2" s="6"/>
      <c r="B2" s="6"/>
      <c r="C2" s="7" t="s">
        <v>3</v>
      </c>
      <c r="D2" s="7" t="s">
        <v>4</v>
      </c>
      <c r="E2" s="7" t="s">
        <v>5</v>
      </c>
      <c r="F2" s="7" t="s">
        <v>6</v>
      </c>
    </row>
    <row r="3">
      <c r="A3" s="8" t="str">
        <f>HYPERLINK("http://stars.chromeexperiments.com/","100,000 Stars ")</f>
        <v>100,000 Stars </v>
      </c>
      <c r="B3" s="9" t="s">
        <v>7</v>
      </c>
      <c r="C3" s="10" t="s">
        <v>8</v>
      </c>
      <c r="D3" s="10" t="s">
        <v>9</v>
      </c>
      <c r="E3" s="10" t="s">
        <v>9</v>
      </c>
      <c r="F3" s="10" t="s">
        <v>9</v>
      </c>
    </row>
    <row r="4">
      <c r="A4" s="11" t="str">
        <f>HYPERLINK("http://www.g2conline.org/","3D Brain App")</f>
        <v>3D Brain App</v>
      </c>
      <c r="B4" s="12" t="s">
        <v>10</v>
      </c>
      <c r="C4" s="13" t="s">
        <v>9</v>
      </c>
      <c r="D4" s="13" t="s">
        <v>8</v>
      </c>
      <c r="E4" s="13" t="s">
        <v>8</v>
      </c>
      <c r="F4" s="13" t="s">
        <v>8</v>
      </c>
    </row>
    <row r="5">
      <c r="A5" s="14" t="str">
        <f>HYPERLINK("http://project-metis.com/SolarSystem/","3D Solar System Web")</f>
        <v>3D Solar System Web</v>
      </c>
      <c r="B5" s="9" t="s">
        <v>11</v>
      </c>
      <c r="C5" s="10" t="s">
        <v>8</v>
      </c>
      <c r="D5" s="15" t="s">
        <v>9</v>
      </c>
      <c r="E5" s="15" t="s">
        <v>9</v>
      </c>
      <c r="F5" s="15" t="s">
        <v>9</v>
      </c>
    </row>
    <row r="6">
      <c r="A6" s="11" t="str">
        <f>HYPERLINK("http://www.active-explorer.com/leader-info","Active Explorer App")</f>
        <v>Active Explorer App</v>
      </c>
      <c r="B6" s="12" t="s">
        <v>12</v>
      </c>
      <c r="C6" s="13" t="s">
        <v>13</v>
      </c>
      <c r="D6" s="13" t="s">
        <v>8</v>
      </c>
      <c r="E6" s="13" t="s">
        <v>8</v>
      </c>
      <c r="F6" s="13" t="s">
        <v>8</v>
      </c>
    </row>
    <row r="7">
      <c r="A7" s="16" t="s">
        <v>14</v>
      </c>
      <c r="B7" s="12" t="s">
        <v>15</v>
      </c>
      <c r="C7" s="13" t="s">
        <v>13</v>
      </c>
      <c r="D7" s="13" t="s">
        <v>8</v>
      </c>
      <c r="E7" s="13" t="s">
        <v>8</v>
      </c>
      <c r="F7" s="13" t="s">
        <v>8</v>
      </c>
    </row>
    <row r="8">
      <c r="A8" s="8" t="str">
        <f>HYPERLINK("http://www.hhmi.org/biointeractive/bacterial-id-virtual-lab-app","Bacterial ID Virtual Lab")</f>
        <v>Bacterial ID Virtual Lab</v>
      </c>
      <c r="B8" s="9" t="s">
        <v>16</v>
      </c>
      <c r="C8" s="13" t="s">
        <v>9</v>
      </c>
      <c r="D8" s="13" t="s">
        <v>8</v>
      </c>
      <c r="E8" s="13" t="s">
        <v>8</v>
      </c>
      <c r="F8" s="13" t="s">
        <v>8</v>
      </c>
    </row>
    <row r="9">
      <c r="A9" s="11" t="str">
        <f>HYPERLINK("https://itunes.apple.com/gm/app/base-chase/id1029115329?mt=8","Base Chase")</f>
        <v>Base Chase</v>
      </c>
      <c r="B9" s="12" t="s">
        <v>17</v>
      </c>
      <c r="C9" s="13" t="s">
        <v>13</v>
      </c>
      <c r="D9" s="13" t="s">
        <v>8</v>
      </c>
      <c r="E9" s="13" t="s">
        <v>8</v>
      </c>
      <c r="F9" s="13" t="s">
        <v>13</v>
      </c>
    </row>
    <row r="10">
      <c r="A10" s="8" t="str">
        <f>HYPERLINK("https://www.biodigital.com/education","Biodigital Human ")</f>
        <v>Biodigital Human </v>
      </c>
      <c r="B10" s="9" t="s">
        <v>18</v>
      </c>
      <c r="C10" s="10" t="s">
        <v>8</v>
      </c>
      <c r="D10" s="13" t="s">
        <v>8</v>
      </c>
      <c r="E10" s="13" t="s">
        <v>8</v>
      </c>
      <c r="F10" s="13" t="s">
        <v>9</v>
      </c>
    </row>
    <row r="11">
      <c r="A11" s="11" t="str">
        <f>HYPERLINK("http://www.hhmi.org/biointeractive/biomeviewer","BiomeViewer")</f>
        <v>BiomeViewer</v>
      </c>
      <c r="B11" s="12" t="s">
        <v>19</v>
      </c>
      <c r="C11" s="13" t="s">
        <v>13</v>
      </c>
      <c r="D11" s="13" t="s">
        <v>8</v>
      </c>
      <c r="E11" s="13" t="s">
        <v>13</v>
      </c>
      <c r="F11" s="13" t="s">
        <v>13</v>
      </c>
    </row>
    <row r="12">
      <c r="A12" s="11" t="str">
        <f>HYPERLINK("https://itunes.apple.com/us/app/bohr-thru/id1029973499?mt=8","Bohr Thru")</f>
        <v>Bohr Thru</v>
      </c>
      <c r="B12" s="12" t="s">
        <v>20</v>
      </c>
      <c r="C12" s="13" t="s">
        <v>13</v>
      </c>
      <c r="D12" s="13" t="s">
        <v>8</v>
      </c>
      <c r="E12" s="13" t="s">
        <v>8</v>
      </c>
      <c r="F12" s="13" t="s">
        <v>13</v>
      </c>
    </row>
    <row r="13">
      <c r="A13" s="17" t="str">
        <f>HYPERLINK("https://www.brainpop.com/about/apps/","BrainPop Featured Movie*")</f>
        <v>BrainPop Featured Movie*</v>
      </c>
      <c r="B13" s="18" t="s">
        <v>21</v>
      </c>
      <c r="C13" s="19" t="s">
        <v>22</v>
      </c>
      <c r="D13" s="20" t="s">
        <v>8</v>
      </c>
      <c r="E13" s="19" t="s">
        <v>8</v>
      </c>
      <c r="F13" s="19" t="s">
        <v>8</v>
      </c>
    </row>
    <row r="14">
      <c r="A14" s="11" t="str">
        <f>HYPERLINK("https://biomanbio.com/GamesandLabs/Cellgames/celldefense.html","Cell Defense: The Plasma Membrane App")</f>
        <v>Cell Defense: The Plasma Membrane App</v>
      </c>
      <c r="B14" s="12" t="s">
        <v>23</v>
      </c>
      <c r="C14" s="13" t="s">
        <v>9</v>
      </c>
      <c r="D14" s="13" t="s">
        <v>8</v>
      </c>
      <c r="E14" s="13" t="s">
        <v>8</v>
      </c>
      <c r="F14" s="13" t="s">
        <v>8</v>
      </c>
    </row>
    <row r="15">
      <c r="A15" s="11" t="str">
        <f>HYPERLINK("http://thepartnershipineducation.com/DarwinsInterview.html","Charles Darwin Synthetic Interview Lite* ")</f>
        <v>Charles Darwin Synthetic Interview Lite* </v>
      </c>
      <c r="B15" s="12" t="s">
        <v>24</v>
      </c>
      <c r="C15" s="13" t="s">
        <v>13</v>
      </c>
      <c r="D15" s="13" t="s">
        <v>8</v>
      </c>
      <c r="E15" s="13" t="s">
        <v>8</v>
      </c>
      <c r="F15" s="13" t="s">
        <v>8</v>
      </c>
    </row>
    <row r="16">
      <c r="A16" s="11" t="str">
        <f>HYPERLINK("https://itunes.apple.com/gb/app/cityhacks-in-search-sleep/id1054502732","CityHacks: In Search of Sleep (a BiblioTech™ book) ")</f>
        <v>CityHacks: In Search of Sleep (a BiblioTech™ book) </v>
      </c>
      <c r="B16" s="12" t="s">
        <v>25</v>
      </c>
      <c r="C16" s="13" t="s">
        <v>13</v>
      </c>
      <c r="D16" s="13" t="s">
        <v>8</v>
      </c>
      <c r="E16" s="13" t="s">
        <v>13</v>
      </c>
      <c r="F16" s="13" t="s">
        <v>13</v>
      </c>
    </row>
    <row r="17">
      <c r="A17" s="11" t="str">
        <f>HYPERLINK("http://www.hhmi.org/biointeractive/click-and-learn-app","Click and Learn app")</f>
        <v>Click and Learn app</v>
      </c>
      <c r="B17" s="12" t="s">
        <v>26</v>
      </c>
      <c r="C17" s="13" t="s">
        <v>13</v>
      </c>
      <c r="D17" s="13" t="s">
        <v>8</v>
      </c>
      <c r="E17" s="13" t="s">
        <v>8</v>
      </c>
      <c r="F17" s="13" t="s">
        <v>8</v>
      </c>
    </row>
    <row r="18" ht="18.0" customHeight="1">
      <c r="A18" s="11" t="str">
        <f>HYPERLINK("http://codingwithchrome.foo/","Coding with Chrome")</f>
        <v>Coding with Chrome</v>
      </c>
      <c r="B18" s="12" t="s">
        <v>27</v>
      </c>
      <c r="C18" s="13" t="s">
        <v>8</v>
      </c>
      <c r="D18" s="13" t="s">
        <v>9</v>
      </c>
      <c r="E18" s="13" t="s">
        <v>9</v>
      </c>
      <c r="F18" s="13" t="s">
        <v>9</v>
      </c>
    </row>
    <row r="19">
      <c r="A19" s="14" t="str">
        <f>HYPERLINK("http://www.publishyourdesign.com/","Design Something")</f>
        <v>Design Something</v>
      </c>
      <c r="B19" s="9" t="s">
        <v>28</v>
      </c>
      <c r="C19" s="10" t="s">
        <v>8</v>
      </c>
      <c r="D19" s="13" t="s">
        <v>9</v>
      </c>
      <c r="E19" s="13" t="s">
        <v>9</v>
      </c>
      <c r="F19" s="13" t="s">
        <v>9</v>
      </c>
    </row>
    <row r="20">
      <c r="A20" s="21" t="s">
        <v>29</v>
      </c>
      <c r="B20" s="12" t="s">
        <v>30</v>
      </c>
      <c r="C20" s="13" t="s">
        <v>13</v>
      </c>
      <c r="D20" s="13" t="s">
        <v>8</v>
      </c>
      <c r="E20" s="13" t="s">
        <v>8</v>
      </c>
      <c r="F20" s="13" t="s">
        <v>13</v>
      </c>
    </row>
    <row r="21">
      <c r="A21" s="16" t="s">
        <v>31</v>
      </c>
      <c r="B21" s="12" t="s">
        <v>32</v>
      </c>
      <c r="C21" s="13" t="s">
        <v>13</v>
      </c>
      <c r="D21" s="13" t="s">
        <v>8</v>
      </c>
      <c r="E21" s="13" t="s">
        <v>8</v>
      </c>
      <c r="F21" s="13" t="s">
        <v>13</v>
      </c>
    </row>
    <row r="22">
      <c r="A22" s="22" t="str">
        <f>HYPERLINK("http://www.lawrencehallofscience.org/do_science_now/science_apps_and_activities/diy_sun_science","DIY Sun Science")</f>
        <v>DIY Sun Science</v>
      </c>
      <c r="B22" s="12" t="s">
        <v>33</v>
      </c>
      <c r="C22" s="13" t="s">
        <v>13</v>
      </c>
      <c r="D22" s="13" t="s">
        <v>8</v>
      </c>
      <c r="E22" s="13" t="s">
        <v>8</v>
      </c>
      <c r="F22" s="13" t="s">
        <v>13</v>
      </c>
    </row>
    <row r="23">
      <c r="A23" s="22" t="str">
        <f>HYPERLINK("https://itunes.apple.com/us/app/earth-now/id494633346?mt=8","Earth-Now")</f>
        <v>Earth-Now</v>
      </c>
      <c r="B23" s="12" t="s">
        <v>34</v>
      </c>
      <c r="C23" s="13" t="s">
        <v>13</v>
      </c>
      <c r="D23" s="13" t="s">
        <v>8</v>
      </c>
      <c r="E23" s="13" t="s">
        <v>8</v>
      </c>
      <c r="F23" s="13" t="s">
        <v>8</v>
      </c>
    </row>
    <row r="24">
      <c r="A24" s="22" t="str">
        <f>HYPERLINK("http://www.hhmi.org/biointeractive/earthviewer","EarthViewer")</f>
        <v>EarthViewer</v>
      </c>
      <c r="B24" s="12" t="s">
        <v>35</v>
      </c>
      <c r="C24" s="13" t="s">
        <v>13</v>
      </c>
      <c r="D24" s="13" t="s">
        <v>8</v>
      </c>
      <c r="E24" s="13" t="s">
        <v>8</v>
      </c>
      <c r="F24" s="13" t="s">
        <v>8</v>
      </c>
    </row>
    <row r="25">
      <c r="A25" s="22" t="str">
        <f>HYPERLINK("http://ebird.org/content/ebird/","eBird")</f>
        <v>eBird</v>
      </c>
      <c r="B25" s="12" t="s">
        <v>36</v>
      </c>
      <c r="C25" s="13" t="s">
        <v>9</v>
      </c>
      <c r="D25" s="13" t="s">
        <v>8</v>
      </c>
      <c r="E25" s="13" t="s">
        <v>8</v>
      </c>
      <c r="F25" s="13" t="s">
        <v>8</v>
      </c>
    </row>
    <row r="26">
      <c r="A26" s="14" t="str">
        <f>HYPERLINK("https://chrome.google.com/webstore/detail/edge-the-web-ruler/njlkegdphefeellhaongiopcfgcinikh?hl=en","Edge: The Web Ruler")</f>
        <v>Edge: The Web Ruler</v>
      </c>
      <c r="B26" s="9" t="s">
        <v>37</v>
      </c>
      <c r="C26" s="10" t="s">
        <v>8</v>
      </c>
      <c r="D26" s="15" t="s">
        <v>13</v>
      </c>
      <c r="E26" s="15" t="s">
        <v>13</v>
      </c>
      <c r="F26" s="15" t="s">
        <v>13</v>
      </c>
    </row>
    <row r="27">
      <c r="A27" s="21" t="s">
        <v>38</v>
      </c>
      <c r="B27" s="12" t="s">
        <v>39</v>
      </c>
      <c r="C27" s="13" t="s">
        <v>13</v>
      </c>
      <c r="D27" s="13" t="s">
        <v>8</v>
      </c>
      <c r="E27" s="13" t="s">
        <v>13</v>
      </c>
      <c r="F27" s="13" t="s">
        <v>8</v>
      </c>
    </row>
    <row r="28">
      <c r="A28" s="22" t="str">
        <f>HYPERLINK("http://elements4d.daqri.com/","Elements 4D")</f>
        <v>Elements 4D</v>
      </c>
      <c r="B28" s="12" t="s">
        <v>40</v>
      </c>
      <c r="C28" s="13" t="s">
        <v>13</v>
      </c>
      <c r="D28" s="13" t="s">
        <v>8</v>
      </c>
      <c r="E28" s="13" t="s">
        <v>8</v>
      </c>
      <c r="F28" s="13" t="s">
        <v>8</v>
      </c>
    </row>
    <row r="29">
      <c r="A29" s="11" t="str">
        <f>HYPERLINK("https://itunes.apple.com/us/app/eyedecide/id454280553?mt=8","EyeDecide App")</f>
        <v>EyeDecide App</v>
      </c>
      <c r="B29" s="12" t="s">
        <v>41</v>
      </c>
      <c r="C29" s="13" t="s">
        <v>13</v>
      </c>
      <c r="D29" s="13" t="s">
        <v>8</v>
      </c>
      <c r="E29" s="13" t="s">
        <v>8</v>
      </c>
      <c r="F29" s="13" t="s">
        <v>13</v>
      </c>
    </row>
    <row r="30">
      <c r="A30" s="14" t="str">
        <f>HYPERLINK("http://floorplanner.com/","Floor Planner")</f>
        <v>Floor Planner</v>
      </c>
      <c r="B30" s="9" t="s">
        <v>42</v>
      </c>
      <c r="C30" s="10" t="s">
        <v>8</v>
      </c>
      <c r="D30" s="13" t="s">
        <v>9</v>
      </c>
      <c r="E30" s="13" t="s">
        <v>9</v>
      </c>
      <c r="F30" s="13" t="s">
        <v>8</v>
      </c>
    </row>
    <row r="31">
      <c r="A31" s="23" t="str">
        <f>HYPERLINK("http://skeleton.funwithanatomy.com/","Fun with Anatomy 3D Skeleton edition ")</f>
        <v>Fun with Anatomy 3D Skeleton edition </v>
      </c>
      <c r="B31" s="9" t="s">
        <v>43</v>
      </c>
      <c r="C31" s="10" t="s">
        <v>8</v>
      </c>
      <c r="D31" s="13" t="s">
        <v>9</v>
      </c>
      <c r="E31" s="13" t="s">
        <v>9</v>
      </c>
      <c r="F31" s="13" t="s">
        <v>9</v>
      </c>
    </row>
    <row r="32">
      <c r="A32" s="11" t="str">
        <f>HYPERLINK("https://www.dnalc.org/resources/genescreen/","Gene Screen App")</f>
        <v>Gene Screen App</v>
      </c>
      <c r="B32" s="12" t="s">
        <v>44</v>
      </c>
      <c r="C32" s="13" t="s">
        <v>13</v>
      </c>
      <c r="D32" s="13" t="s">
        <v>8</v>
      </c>
      <c r="E32" s="13" t="s">
        <v>8</v>
      </c>
      <c r="F32" s="13" t="s">
        <v>13</v>
      </c>
    </row>
    <row r="33">
      <c r="A33" s="14" t="str">
        <f>HYPERLINK("https://www.google.com/sky/","Google Sky Map")</f>
        <v>Google Sky Map</v>
      </c>
      <c r="B33" s="9" t="s">
        <v>45</v>
      </c>
      <c r="C33" s="10" t="s">
        <v>8</v>
      </c>
      <c r="D33" s="10" t="s">
        <v>9</v>
      </c>
      <c r="E33" s="10" t="s">
        <v>9</v>
      </c>
      <c r="F33" s="10" t="s">
        <v>8</v>
      </c>
    </row>
    <row r="34">
      <c r="A34" s="11" t="str">
        <f>HYPERLINK("http://sciencenetlinks.com/tools/goreact-app/","goREACT App")</f>
        <v>goREACT App</v>
      </c>
      <c r="B34" s="12" t="s">
        <v>46</v>
      </c>
      <c r="C34" s="13" t="s">
        <v>13</v>
      </c>
      <c r="D34" s="13" t="s">
        <v>8</v>
      </c>
      <c r="E34" s="13" t="s">
        <v>8</v>
      </c>
      <c r="F34" s="13" t="s">
        <v>8</v>
      </c>
    </row>
    <row r="35">
      <c r="A35" s="11" t="str">
        <f>HYPERLINK("http://www.gosoftworks.com/GoSkyWatch/GoSkyWatch.html","GoSkyWatch Planetarium App")</f>
        <v>GoSkyWatch Planetarium App</v>
      </c>
      <c r="B35" s="12" t="s">
        <v>47</v>
      </c>
      <c r="C35" s="13" t="s">
        <v>13</v>
      </c>
      <c r="D35" s="13" t="s">
        <v>8</v>
      </c>
      <c r="E35" s="13" t="s">
        <v>22</v>
      </c>
      <c r="F35" s="13" t="s">
        <v>13</v>
      </c>
    </row>
    <row r="36">
      <c r="A36" s="11" t="str">
        <f>HYPERLINK("http://sciencenetlinks.com/gravity-launch/","Gravity Launch App")</f>
        <v>Gravity Launch App</v>
      </c>
      <c r="B36" s="12" t="s">
        <v>48</v>
      </c>
      <c r="C36" s="13" t="s">
        <v>13</v>
      </c>
      <c r="D36" s="13" t="s">
        <v>8</v>
      </c>
      <c r="E36" s="13" t="s">
        <v>13</v>
      </c>
      <c r="F36" s="13" t="s">
        <v>8</v>
      </c>
    </row>
    <row r="37">
      <c r="A37" s="11" t="str">
        <f>HYPERLINK("http://icell.hudsonalpha.org/icell.html","HudsonAlpha iCell")</f>
        <v>HudsonAlpha iCell</v>
      </c>
      <c r="B37" s="12" t="s">
        <v>49</v>
      </c>
      <c r="C37" s="13" t="s">
        <v>9</v>
      </c>
      <c r="D37" s="13" t="s">
        <v>8</v>
      </c>
      <c r="E37" s="13" t="s">
        <v>8</v>
      </c>
      <c r="F37" s="13" t="s">
        <v>8</v>
      </c>
    </row>
    <row r="38">
      <c r="A38" s="11" t="str">
        <f>HYPERLINK("http://www.inaturalist.org/","iNaturalist App")</f>
        <v>iNaturalist App</v>
      </c>
      <c r="B38" s="12" t="s">
        <v>50</v>
      </c>
      <c r="C38" s="13" t="s">
        <v>9</v>
      </c>
      <c r="D38" s="13" t="s">
        <v>8</v>
      </c>
      <c r="E38" s="13" t="s">
        <v>8</v>
      </c>
      <c r="F38" s="13" t="s">
        <v>8</v>
      </c>
    </row>
    <row r="39">
      <c r="A39" s="22" t="str">
        <f>HYPERLINK("http://www.journey2050.com/","Journey 2050")</f>
        <v>Journey 2050</v>
      </c>
      <c r="B39" s="9" t="s">
        <v>51</v>
      </c>
      <c r="C39" s="10" t="s">
        <v>8</v>
      </c>
      <c r="D39" s="13" t="s">
        <v>8</v>
      </c>
      <c r="E39" s="13" t="s">
        <v>8</v>
      </c>
      <c r="F39" s="13" t="s">
        <v>8</v>
      </c>
    </row>
    <row r="40">
      <c r="A40" s="11" t="str">
        <f>HYPERLINK("http://www.learner.org/jnorth/","Journey North App")</f>
        <v>Journey North App</v>
      </c>
      <c r="B40" s="12" t="s">
        <v>52</v>
      </c>
      <c r="C40" s="13" t="s">
        <v>13</v>
      </c>
      <c r="D40" s="13" t="s">
        <v>8</v>
      </c>
      <c r="E40" s="13" t="s">
        <v>8</v>
      </c>
      <c r="F40" s="13" t="s">
        <v>8</v>
      </c>
    </row>
    <row r="41">
      <c r="A41" s="11" t="str">
        <f>HYPERLINK("http://kea-learnbirdsthroughplay.com/","Kea: Learn Birds Through Play*")</f>
        <v>Kea: Learn Birds Through Play*</v>
      </c>
      <c r="B41" s="12" t="s">
        <v>53</v>
      </c>
      <c r="C41" s="13" t="s">
        <v>13</v>
      </c>
      <c r="D41" s="13" t="s">
        <v>8</v>
      </c>
      <c r="E41" s="13" t="s">
        <v>8</v>
      </c>
      <c r="F41" s="13" t="s">
        <v>13</v>
      </c>
    </row>
    <row r="42">
      <c r="A42" s="14" t="str">
        <f>HYPERLINK("https://www.khanacademy.org/","Khan Academy")</f>
        <v>Khan Academy</v>
      </c>
      <c r="B42" s="9" t="s">
        <v>54</v>
      </c>
      <c r="C42" s="10" t="s">
        <v>8</v>
      </c>
      <c r="D42" s="15" t="s">
        <v>8</v>
      </c>
      <c r="E42" s="15" t="s">
        <v>8</v>
      </c>
      <c r="F42" s="15" t="s">
        <v>8</v>
      </c>
    </row>
    <row r="43">
      <c r="A43" s="22" t="str">
        <f>HYPERLINK("https://lab4u.co/lab4physics/","Lab4Physics")</f>
        <v>Lab4Physics</v>
      </c>
      <c r="B43" s="12" t="s">
        <v>55</v>
      </c>
      <c r="C43" s="13" t="s">
        <v>13</v>
      </c>
      <c r="D43" s="13" t="s">
        <v>8</v>
      </c>
      <c r="E43" s="13" t="s">
        <v>8</v>
      </c>
      <c r="F43" s="13" t="s">
        <v>8</v>
      </c>
    </row>
    <row r="44">
      <c r="A44" s="14" t="str">
        <f>HYPERLINK("http://www.latlong.io/","latlog.io")</f>
        <v>latlog.io</v>
      </c>
      <c r="B44" s="9" t="s">
        <v>56</v>
      </c>
      <c r="C44" s="10" t="s">
        <v>8</v>
      </c>
      <c r="D44" s="15" t="s">
        <v>9</v>
      </c>
      <c r="E44" s="15" t="s">
        <v>9</v>
      </c>
      <c r="F44" s="15" t="s">
        <v>9</v>
      </c>
    </row>
    <row r="45">
      <c r="A45" s="11" t="str">
        <f>HYPERLINK("http://leafsnap.com/","Leafsnap App")</f>
        <v>Leafsnap App</v>
      </c>
      <c r="B45" s="12" t="s">
        <v>57</v>
      </c>
      <c r="C45" s="13" t="s">
        <v>9</v>
      </c>
      <c r="D45" s="13" t="s">
        <v>8</v>
      </c>
      <c r="E45" s="13" t="s">
        <v>8</v>
      </c>
      <c r="F45" s="13" t="s">
        <v>9</v>
      </c>
    </row>
    <row r="46">
      <c r="A46" s="8" t="str">
        <f>HYPERLINK("http://www.hhmi.org/biointeractive/lizard-evolution-virtual-lab-app","Lizard Evolution Virtual Lab")</f>
        <v>Lizard Evolution Virtual Lab</v>
      </c>
      <c r="B46" s="9" t="s">
        <v>58</v>
      </c>
      <c r="C46" s="13" t="s">
        <v>9</v>
      </c>
      <c r="D46" s="13" t="s">
        <v>8</v>
      </c>
      <c r="E46" s="13" t="s">
        <v>8</v>
      </c>
      <c r="F46" s="13" t="s">
        <v>8</v>
      </c>
    </row>
    <row r="47">
      <c r="A47" s="8" t="str">
        <f>HYPERLINK("http://mars3dmap.com/","Mars Map ")</f>
        <v>Mars Map </v>
      </c>
      <c r="B47" s="9" t="s">
        <v>59</v>
      </c>
      <c r="C47" s="10" t="s">
        <v>8</v>
      </c>
      <c r="D47" s="10" t="s">
        <v>9</v>
      </c>
      <c r="E47" s="10" t="s">
        <v>9</v>
      </c>
      <c r="F47" s="10" t="s">
        <v>9</v>
      </c>
    </row>
    <row r="48">
      <c r="A48" s="22" t="str">
        <f>HYPERLINK("http://mars.nasa.gov/gamee-rover/","Mars Rover")</f>
        <v>Mars Rover</v>
      </c>
      <c r="B48" s="12" t="s">
        <v>60</v>
      </c>
      <c r="C48" s="13" t="s">
        <v>13</v>
      </c>
      <c r="D48" s="13" t="s">
        <v>8</v>
      </c>
      <c r="E48" s="13" t="s">
        <v>8</v>
      </c>
      <c r="F48" s="13" t="s">
        <v>8</v>
      </c>
    </row>
    <row r="49">
      <c r="A49" s="22" t="str">
        <f>HYPERLINK("http://merlin.allaboutbirds.org/","Merlin Bird ID")</f>
        <v>Merlin Bird ID</v>
      </c>
      <c r="B49" s="12" t="s">
        <v>61</v>
      </c>
      <c r="C49" s="13" t="s">
        <v>13</v>
      </c>
      <c r="D49" s="13" t="s">
        <v>8</v>
      </c>
      <c r="E49" s="13" t="s">
        <v>8</v>
      </c>
      <c r="F49" s="13" t="s">
        <v>8</v>
      </c>
    </row>
    <row r="50">
      <c r="A50" s="16" t="s">
        <v>62</v>
      </c>
      <c r="B50" s="12" t="s">
        <v>63</v>
      </c>
      <c r="C50" s="13" t="s">
        <v>8</v>
      </c>
      <c r="D50" s="13" t="s">
        <v>9</v>
      </c>
      <c r="E50" s="13" t="s">
        <v>9</v>
      </c>
      <c r="F50" s="13" t="s">
        <v>8</v>
      </c>
    </row>
    <row r="51">
      <c r="A51" s="21" t="s">
        <v>64</v>
      </c>
      <c r="B51" s="12" t="s">
        <v>65</v>
      </c>
      <c r="C51" s="13" t="s">
        <v>13</v>
      </c>
      <c r="D51" s="13" t="s">
        <v>8</v>
      </c>
      <c r="E51" s="13" t="s">
        <v>8</v>
      </c>
      <c r="F51" s="13" t="s">
        <v>13</v>
      </c>
    </row>
    <row r="52">
      <c r="A52" s="11" t="str">
        <f>HYPERLINK("https://www.nasa.gov/nasaapp","NASA")</f>
        <v>NASA</v>
      </c>
      <c r="B52" s="12" t="s">
        <v>66</v>
      </c>
      <c r="C52" s="13" t="s">
        <v>8</v>
      </c>
      <c r="D52" s="13" t="s">
        <v>8</v>
      </c>
      <c r="E52" s="13" t="s">
        <v>8</v>
      </c>
      <c r="F52" s="13" t="s">
        <v>8</v>
      </c>
    </row>
    <row r="53">
      <c r="A53" s="8" t="str">
        <f>HYPERLINK("http://mars.jpl.nasa.gov/mobile/info/","NASA Be A Martian")</f>
        <v>NASA Be A Martian</v>
      </c>
      <c r="B53" s="9" t="s">
        <v>67</v>
      </c>
      <c r="C53" s="10" t="s">
        <v>13</v>
      </c>
      <c r="D53" s="10" t="s">
        <v>8</v>
      </c>
      <c r="E53" s="10" t="s">
        <v>8</v>
      </c>
      <c r="F53" s="10" t="s">
        <v>8</v>
      </c>
    </row>
    <row r="54">
      <c r="A54" s="21" t="s">
        <v>68</v>
      </c>
      <c r="B54" s="12" t="s">
        <v>69</v>
      </c>
      <c r="C54" s="13" t="s">
        <v>13</v>
      </c>
      <c r="D54" s="13" t="s">
        <v>8</v>
      </c>
      <c r="E54" s="13" t="s">
        <v>8</v>
      </c>
      <c r="F54" s="13" t="s">
        <v>13</v>
      </c>
    </row>
    <row r="55">
      <c r="A55" s="22" t="str">
        <f>HYPERLINK("https://newsela.com/","Newsela")</f>
        <v>Newsela</v>
      </c>
      <c r="B55" s="9" t="s">
        <v>70</v>
      </c>
      <c r="C55" s="10" t="s">
        <v>8</v>
      </c>
      <c r="D55" s="15" t="s">
        <v>8</v>
      </c>
      <c r="E55" s="15" t="s">
        <v>8</v>
      </c>
      <c r="F55" s="15" t="s">
        <v>71</v>
      </c>
    </row>
    <row r="56">
      <c r="A56" s="22" t="str">
        <f>HYPERLINK("https://www.masteryconnect.com/goodies.html","Next Generation Science Standards ")</f>
        <v>Next Generation Science Standards </v>
      </c>
      <c r="B56" s="9" t="s">
        <v>72</v>
      </c>
      <c r="C56" s="10" t="s">
        <v>13</v>
      </c>
      <c r="D56" s="15" t="s">
        <v>8</v>
      </c>
      <c r="E56" s="15" t="s">
        <v>8</v>
      </c>
      <c r="F56" s="15" t="s">
        <v>8</v>
      </c>
    </row>
    <row r="57">
      <c r="A57" s="11" t="str">
        <f>HYPERLINK("http://playwithorbit.com/","Orbit - Playing with Gravity")</f>
        <v>Orbit - Playing with Gravity</v>
      </c>
      <c r="B57" s="12" t="s">
        <v>73</v>
      </c>
      <c r="C57" s="13" t="s">
        <v>13</v>
      </c>
      <c r="D57" s="13" t="s">
        <v>8</v>
      </c>
      <c r="E57" s="13" t="s">
        <v>8</v>
      </c>
      <c r="F57" s="13" t="s">
        <v>8</v>
      </c>
    </row>
    <row r="58">
      <c r="A58" s="11" t="str">
        <f>HYPERLINK("http://www.emdmillipore.com/US/en/search-options/mobile-apps/periodic-table/V1.b.qB._EMAAAFApKEQWTYw,nav","Periodic Table of the Elements (called: EMD PTE)")</f>
        <v>Periodic Table of the Elements (called: EMD PTE)</v>
      </c>
      <c r="B58" s="12" t="s">
        <v>74</v>
      </c>
      <c r="C58" s="13" t="s">
        <v>13</v>
      </c>
      <c r="D58" s="13" t="s">
        <v>8</v>
      </c>
      <c r="E58" s="13" t="s">
        <v>8</v>
      </c>
      <c r="F58" s="13" t="s">
        <v>8</v>
      </c>
    </row>
    <row r="59">
      <c r="A59" s="17" t="str">
        <f>HYPERLINK("https://piktochart.com/","Piktochart")</f>
        <v>Piktochart</v>
      </c>
      <c r="B59" s="18" t="s">
        <v>75</v>
      </c>
      <c r="C59" s="24" t="s">
        <v>8</v>
      </c>
      <c r="D59" s="25" t="s">
        <v>8</v>
      </c>
      <c r="E59" s="19" t="s">
        <v>9</v>
      </c>
      <c r="F59" s="19" t="s">
        <v>9</v>
      </c>
    </row>
    <row r="60">
      <c r="A60" s="8" t="str">
        <f>HYPERLINK("https://neave.com/planetarium/","Planetarium ")</f>
        <v>Planetarium </v>
      </c>
      <c r="B60" s="9" t="s">
        <v>76</v>
      </c>
      <c r="C60" s="10" t="s">
        <v>8</v>
      </c>
      <c r="D60" s="10" t="s">
        <v>9</v>
      </c>
      <c r="E60" s="10" t="s">
        <v>9</v>
      </c>
      <c r="F60" s="10" t="s">
        <v>9</v>
      </c>
    </row>
    <row r="61">
      <c r="A61" s="21" t="s">
        <v>77</v>
      </c>
      <c r="B61" s="12" t="s">
        <v>78</v>
      </c>
      <c r="C61" s="13" t="s">
        <v>13</v>
      </c>
      <c r="D61" s="13" t="s">
        <v>8</v>
      </c>
      <c r="E61" s="13" t="s">
        <v>8</v>
      </c>
      <c r="F61" s="13" t="s">
        <v>8</v>
      </c>
    </row>
    <row r="62">
      <c r="A62" s="22" t="str">
        <f>HYPERLINK("http://noticing.nysci.org/apps/playground-physics/","Playground Physics")</f>
        <v>Playground Physics</v>
      </c>
      <c r="B62" s="12" t="s">
        <v>79</v>
      </c>
      <c r="C62" s="13" t="s">
        <v>13</v>
      </c>
      <c r="D62" s="13" t="s">
        <v>8</v>
      </c>
      <c r="E62" s="13" t="s">
        <v>13</v>
      </c>
      <c r="F62" s="13" t="s">
        <v>13</v>
      </c>
    </row>
    <row r="63">
      <c r="A63" s="22" t="str">
        <f>HYPERLINK("https://plot.ly/","Plotly graphs")</f>
        <v>Plotly graphs</v>
      </c>
      <c r="B63" s="9" t="s">
        <v>80</v>
      </c>
      <c r="C63" s="10" t="s">
        <v>8</v>
      </c>
      <c r="D63" s="13" t="s">
        <v>9</v>
      </c>
      <c r="E63" s="13" t="s">
        <v>9</v>
      </c>
      <c r="F63" s="13" t="s">
        <v>9</v>
      </c>
    </row>
    <row r="64">
      <c r="A64" s="22" t="str">
        <f>HYPERLINK("http://www.thepocketlab.com/","PocketLab*")</f>
        <v>PocketLab*</v>
      </c>
      <c r="B64" s="12" t="s">
        <v>81</v>
      </c>
      <c r="C64" s="13" t="s">
        <v>8</v>
      </c>
      <c r="D64" s="13" t="s">
        <v>8</v>
      </c>
      <c r="E64" s="13" t="s">
        <v>8</v>
      </c>
      <c r="F64" s="13" t="s">
        <v>8</v>
      </c>
    </row>
    <row r="65">
      <c r="A65" s="11" t="str">
        <f>HYPERLINK("http://budburst.org/gomobile","Project BudBurst")</f>
        <v>Project BudBurst</v>
      </c>
      <c r="B65" s="12" t="s">
        <v>82</v>
      </c>
      <c r="C65" s="13" t="s">
        <v>13</v>
      </c>
      <c r="D65" s="13" t="s">
        <v>9</v>
      </c>
      <c r="E65" s="13" t="s">
        <v>9</v>
      </c>
      <c r="F65" s="13" t="s">
        <v>9</v>
      </c>
    </row>
    <row r="66">
      <c r="A66" s="11" t="str">
        <f>HYPERLINK("http://www.projectnoah.org/mobile","Project Noah")</f>
        <v>Project Noah</v>
      </c>
      <c r="B66" s="12" t="s">
        <v>83</v>
      </c>
      <c r="C66" s="13" t="s">
        <v>13</v>
      </c>
      <c r="D66" s="13" t="s">
        <v>8</v>
      </c>
      <c r="E66" s="13" t="s">
        <v>8</v>
      </c>
      <c r="F66" s="13" t="s">
        <v>8</v>
      </c>
    </row>
    <row r="67">
      <c r="A67" s="16" t="s">
        <v>84</v>
      </c>
      <c r="B67" s="12" t="s">
        <v>85</v>
      </c>
      <c r="C67" s="13" t="s">
        <v>13</v>
      </c>
      <c r="D67" s="13" t="s">
        <v>8</v>
      </c>
      <c r="E67" s="13" t="s">
        <v>13</v>
      </c>
      <c r="F67" s="13" t="s">
        <v>13</v>
      </c>
    </row>
    <row r="68">
      <c r="A68" s="11" t="str">
        <f>HYPERLINK("https://itunes.apple.com/us/app/ruler-2nd-the-endless-tape/id348584932?mt=8","Ruler 2nd: The Endless Tape (or Multi Measures 2: All-in-1 kit)")</f>
        <v>Ruler 2nd: The Endless Tape (or Multi Measures 2: All-in-1 kit)</v>
      </c>
      <c r="B68" s="12" t="s">
        <v>86</v>
      </c>
      <c r="C68" s="13" t="s">
        <v>13</v>
      </c>
      <c r="D68" s="13" t="s">
        <v>8</v>
      </c>
      <c r="E68" s="13" t="s">
        <v>22</v>
      </c>
      <c r="F68" s="13" t="s">
        <v>8</v>
      </c>
    </row>
    <row r="69">
      <c r="A69" s="11" t="str">
        <f>HYPERLINK("https://itunes.apple.com/us/app/science-explorer-by-visionlearning/id914985551?mt=8","Science Explorer by Visionlearning")</f>
        <v>Science Explorer by Visionlearning</v>
      </c>
      <c r="B69" s="12" t="s">
        <v>87</v>
      </c>
      <c r="C69" s="13" t="s">
        <v>13</v>
      </c>
      <c r="D69" s="13" t="s">
        <v>8</v>
      </c>
      <c r="E69" s="13" t="s">
        <v>8</v>
      </c>
      <c r="F69" s="13" t="s">
        <v>13</v>
      </c>
    </row>
    <row r="70">
      <c r="A70" s="26" t="str">
        <f>HYPERLINK("http://www.mazalearn.com/","Science Game - Electromagnetism and Waves ")</f>
        <v>Science Game - Electromagnetism and Waves </v>
      </c>
      <c r="B70" s="12" t="s">
        <v>88</v>
      </c>
      <c r="C70" s="13" t="s">
        <v>8</v>
      </c>
      <c r="D70" s="13" t="s">
        <v>8</v>
      </c>
      <c r="E70" s="13" t="s">
        <v>8</v>
      </c>
      <c r="F70" s="13" t="s">
        <v>8</v>
      </c>
    </row>
    <row r="71">
      <c r="A71" s="11" t="str">
        <f>HYPERLINK("http://www.visionlearning.com/en/glossary","Science Glossary")</f>
        <v>Science Glossary</v>
      </c>
      <c r="B71" s="12" t="s">
        <v>89</v>
      </c>
      <c r="C71" s="13" t="s">
        <v>13</v>
      </c>
      <c r="D71" s="13" t="s">
        <v>8</v>
      </c>
      <c r="E71" s="13" t="s">
        <v>8</v>
      </c>
      <c r="F71" s="13" t="s">
        <v>13</v>
      </c>
    </row>
    <row r="72">
      <c r="A72" s="11" t="str">
        <f>HYPERLINK("https://science360.gov/radio/","Science360 Radio")</f>
        <v>Science360 Radio</v>
      </c>
      <c r="B72" s="12" t="s">
        <v>90</v>
      </c>
      <c r="C72" s="13" t="s">
        <v>13</v>
      </c>
      <c r="D72" s="13" t="s">
        <v>8</v>
      </c>
      <c r="E72" s="13" t="s">
        <v>8</v>
      </c>
      <c r="F72" s="13" t="s">
        <v>8</v>
      </c>
    </row>
    <row r="73">
      <c r="A73" s="21" t="s">
        <v>91</v>
      </c>
      <c r="B73" s="12" t="s">
        <v>92</v>
      </c>
      <c r="C73" s="13" t="s">
        <v>13</v>
      </c>
      <c r="D73" s="13" t="s">
        <v>8</v>
      </c>
      <c r="E73" s="13" t="s">
        <v>8</v>
      </c>
      <c r="F73" s="13" t="s">
        <v>13</v>
      </c>
    </row>
    <row r="74">
      <c r="A74" s="11" t="str">
        <f>HYPERLINK("https://play.google.com/store/apps/details?id=com.t11.skyviewfree&amp;hl=en","SkyView")</f>
        <v>SkyView</v>
      </c>
      <c r="B74" s="12" t="s">
        <v>93</v>
      </c>
      <c r="C74" s="13" t="s">
        <v>13</v>
      </c>
      <c r="D74" s="13" t="s">
        <v>8</v>
      </c>
      <c r="E74" s="13" t="s">
        <v>8</v>
      </c>
      <c r="F74" s="13" t="s">
        <v>8</v>
      </c>
    </row>
    <row r="75">
      <c r="A75" s="11" t="str">
        <f>HYPERLINK("http://www.si.edu/apps/smithsonianmobile","Smithsonian Mobile")</f>
        <v>Smithsonian Mobile</v>
      </c>
      <c r="B75" s="12" t="s">
        <v>94</v>
      </c>
      <c r="C75" s="13" t="s">
        <v>13</v>
      </c>
      <c r="D75" s="13" t="s">
        <v>8</v>
      </c>
      <c r="E75" s="13" t="s">
        <v>8</v>
      </c>
      <c r="F75" s="13" t="s">
        <v>8</v>
      </c>
    </row>
    <row r="76">
      <c r="A76" s="11" t="str">
        <f>HYPERLINK("https://itunes.apple.com/us/app/solar-system-3d/id681687550?mt=8","Solar System 3D")</f>
        <v>Solar System 3D</v>
      </c>
      <c r="B76" s="12" t="s">
        <v>95</v>
      </c>
      <c r="C76" s="13" t="s">
        <v>13</v>
      </c>
      <c r="D76" s="13" t="s">
        <v>8</v>
      </c>
      <c r="E76" s="13" t="s">
        <v>8</v>
      </c>
      <c r="F76" s="13" t="s">
        <v>13</v>
      </c>
    </row>
    <row r="77">
      <c r="A77" s="11" t="str">
        <f>HYPERLINK("https://play.google.com/store/apps/details?id=com.burlock.solarexplorerlite&amp;hl=en","Solar System Explorer 3D")</f>
        <v>Solar System Explorer 3D</v>
      </c>
      <c r="B77" s="12" t="s">
        <v>96</v>
      </c>
      <c r="C77" s="13" t="s">
        <v>13</v>
      </c>
      <c r="D77" s="13" t="s">
        <v>13</v>
      </c>
      <c r="E77" s="13" t="s">
        <v>13</v>
      </c>
      <c r="F77" s="13" t="s">
        <v>8</v>
      </c>
    </row>
    <row r="78">
      <c r="A78" s="11" t="str">
        <f>HYPERLINK("https://www.exploratorium.edu/explore/apps","Sound Rebound")</f>
        <v>Sound Rebound</v>
      </c>
      <c r="B78" s="12" t="s">
        <v>97</v>
      </c>
      <c r="C78" s="13" t="s">
        <v>13</v>
      </c>
      <c r="D78" s="13" t="s">
        <v>8</v>
      </c>
      <c r="E78" s="13" t="s">
        <v>8</v>
      </c>
      <c r="F78" s="13" t="s">
        <v>13</v>
      </c>
    </row>
    <row r="79">
      <c r="A79" s="11" t="str">
        <f>HYPERLINK("https://www.exploratorium.edu/explore/apps/sound-uncovered","Sound Uncovered")</f>
        <v>Sound Uncovered</v>
      </c>
      <c r="B79" s="12" t="s">
        <v>98</v>
      </c>
      <c r="C79" s="13" t="s">
        <v>13</v>
      </c>
      <c r="D79" s="13" t="s">
        <v>8</v>
      </c>
      <c r="E79" s="13" t="s">
        <v>13</v>
      </c>
      <c r="F79" s="13" t="s">
        <v>13</v>
      </c>
    </row>
    <row r="80">
      <c r="A80" s="21" t="s">
        <v>99</v>
      </c>
      <c r="B80" s="12" t="s">
        <v>100</v>
      </c>
      <c r="C80" s="13" t="s">
        <v>13</v>
      </c>
      <c r="D80" s="13" t="s">
        <v>8</v>
      </c>
      <c r="E80" s="13" t="s">
        <v>8</v>
      </c>
      <c r="F80" s="13" t="s">
        <v>8</v>
      </c>
    </row>
    <row r="81">
      <c r="A81" s="27" t="str">
        <f>HYPERLINK("http://www.jpl.nasa.gov/apps/","Space Place Prime")</f>
        <v>Space Place Prime</v>
      </c>
      <c r="B81" s="12" t="s">
        <v>101</v>
      </c>
      <c r="C81" s="25" t="s">
        <v>13</v>
      </c>
      <c r="D81" s="25" t="s">
        <v>8</v>
      </c>
      <c r="E81" s="25" t="s">
        <v>8</v>
      </c>
      <c r="F81" s="25" t="s">
        <v>8</v>
      </c>
    </row>
    <row r="82">
      <c r="A82" s="11" t="str">
        <f>HYPERLINK("http://mars.jpl.nasa.gov/mobile/info/","Spacecraft 3D")</f>
        <v>Spacecraft 3D</v>
      </c>
      <c r="B82" s="12" t="s">
        <v>102</v>
      </c>
      <c r="C82" s="13" t="s">
        <v>13</v>
      </c>
      <c r="D82" s="13" t="s">
        <v>8</v>
      </c>
      <c r="E82" s="13" t="s">
        <v>8</v>
      </c>
      <c r="F82" s="13" t="s">
        <v>8</v>
      </c>
    </row>
    <row r="83">
      <c r="A83" s="11" t="str">
        <f>HYPERLINK("https://www.pasco.com/sparkvue/","SPARKvue*")</f>
        <v>SPARKvue*</v>
      </c>
      <c r="B83" s="9" t="s">
        <v>103</v>
      </c>
      <c r="C83" s="10" t="s">
        <v>8</v>
      </c>
      <c r="D83" s="15" t="s">
        <v>8</v>
      </c>
      <c r="E83" s="15" t="s">
        <v>8</v>
      </c>
      <c r="F83" s="15" t="s">
        <v>8</v>
      </c>
    </row>
    <row r="84">
      <c r="A84" s="11" t="str">
        <f>HYPERLINK("http://stemstudy.com/","STEM Study")</f>
        <v>STEM Study</v>
      </c>
      <c r="B84" s="12" t="s">
        <v>104</v>
      </c>
      <c r="C84" s="13" t="s">
        <v>13</v>
      </c>
      <c r="D84" s="13" t="s">
        <v>22</v>
      </c>
      <c r="E84" s="13" t="s">
        <v>8</v>
      </c>
      <c r="F84" s="13" t="s">
        <v>13</v>
      </c>
    </row>
    <row r="85">
      <c r="A85" s="22" t="str">
        <f>HYPERLINK("http://www.hhmi.org/biointeractive/stickleback-evolution-virtual-lab-app","Stickleback Evolution Virtual Lab app")</f>
        <v>Stickleback Evolution Virtual Lab app</v>
      </c>
      <c r="B85" s="9" t="s">
        <v>105</v>
      </c>
      <c r="C85" s="13" t="s">
        <v>9</v>
      </c>
      <c r="D85" s="13" t="s">
        <v>8</v>
      </c>
      <c r="E85" s="13" t="s">
        <v>8</v>
      </c>
      <c r="F85" s="13" t="s">
        <v>8</v>
      </c>
    </row>
    <row r="86">
      <c r="A86" s="22" t="str">
        <f>HYPERLINK("https://www.tinkercad.com/","Tinkercad")</f>
        <v>Tinkercad</v>
      </c>
      <c r="B86" s="9" t="s">
        <v>106</v>
      </c>
      <c r="C86" s="10" t="s">
        <v>8</v>
      </c>
      <c r="D86" s="13" t="s">
        <v>9</v>
      </c>
      <c r="E86" s="13" t="s">
        <v>9</v>
      </c>
      <c r="F86" s="13" t="s">
        <v>9</v>
      </c>
    </row>
    <row r="87">
      <c r="A87" s="11" t="str">
        <f>HYPERLINK("https://www.nlm.nih.gov/news/toxinvaders_mobile_game.html","TOXinvaders")</f>
        <v>TOXinvaders</v>
      </c>
      <c r="B87" s="12" t="s">
        <v>107</v>
      </c>
      <c r="C87" s="13" t="s">
        <v>13</v>
      </c>
      <c r="D87" s="13" t="s">
        <v>8</v>
      </c>
      <c r="E87" s="13" t="s">
        <v>8</v>
      </c>
      <c r="F87" s="13" t="s">
        <v>13</v>
      </c>
    </row>
    <row r="88">
      <c r="A88" s="14" t="str">
        <f>HYPERLINK("https://usecubes.com/","usecubes*")</f>
        <v>usecubes*</v>
      </c>
      <c r="B88" s="9" t="s">
        <v>108</v>
      </c>
      <c r="C88" s="10" t="s">
        <v>8</v>
      </c>
      <c r="D88" s="15" t="s">
        <v>8</v>
      </c>
      <c r="E88" s="15" t="s">
        <v>8</v>
      </c>
      <c r="F88" s="15" t="s">
        <v>13</v>
      </c>
    </row>
    <row r="89">
      <c r="A89" s="8" t="str">
        <f>HYPERLINK("https://chrome.google.com/webstore/detail/useful-periodic-table-lit/chachkegffmilnmdlonllkhkfkakghie?hl=en-US","Useful Periodic Table (lite) ")</f>
        <v>Useful Periodic Table (lite) </v>
      </c>
      <c r="B89" s="9" t="s">
        <v>109</v>
      </c>
      <c r="C89" s="10" t="s">
        <v>8</v>
      </c>
      <c r="D89" s="13" t="s">
        <v>13</v>
      </c>
      <c r="E89" s="13" t="s">
        <v>13</v>
      </c>
      <c r="F89" s="13" t="s">
        <v>8</v>
      </c>
    </row>
    <row r="90">
      <c r="A90" s="22" t="str">
        <f>HYPERLINK("http://www.vernier.com/products/software/ga-app/","Vernier Graphical Analysis*")</f>
        <v>Vernier Graphical Analysis*</v>
      </c>
      <c r="B90" s="9" t="s">
        <v>110</v>
      </c>
      <c r="C90" s="10" t="s">
        <v>8</v>
      </c>
      <c r="D90" s="13" t="s">
        <v>8</v>
      </c>
      <c r="E90" s="13" t="s">
        <v>8</v>
      </c>
      <c r="F90" s="13" t="s">
        <v>8</v>
      </c>
    </row>
    <row r="91">
      <c r="A91" s="26" t="str">
        <f>HYPERLINK("http://sciencenetlinks.com/tools/videoscience-app/","VideoScience")</f>
        <v>VideoScience</v>
      </c>
      <c r="B91" s="12" t="s">
        <v>111</v>
      </c>
      <c r="C91" s="13" t="s">
        <v>13</v>
      </c>
      <c r="D91" s="13" t="s">
        <v>8</v>
      </c>
      <c r="E91" s="13" t="s">
        <v>13</v>
      </c>
      <c r="F91" s="13" t="s">
        <v>13</v>
      </c>
    </row>
    <row r="92">
      <c r="A92" s="14" t="str">
        <f>HYPERLINK("http://weather.weatherbug.com/","WeatherBug")</f>
        <v>WeatherBug</v>
      </c>
      <c r="B92" s="9" t="s">
        <v>112</v>
      </c>
      <c r="C92" s="10" t="s">
        <v>8</v>
      </c>
      <c r="D92" s="15" t="s">
        <v>8</v>
      </c>
      <c r="E92" s="15" t="s">
        <v>8</v>
      </c>
      <c r="F92" s="15" t="s">
        <v>8</v>
      </c>
    </row>
    <row r="93">
      <c r="A93" s="14" t="str">
        <f>HYPERLINK("http://wixie.com/","Wixie*")</f>
        <v>Wixie*</v>
      </c>
      <c r="B93" s="9" t="s">
        <v>113</v>
      </c>
      <c r="C93" s="10" t="s">
        <v>8</v>
      </c>
      <c r="D93" s="15" t="s">
        <v>8</v>
      </c>
      <c r="E93" s="15" t="s">
        <v>8</v>
      </c>
      <c r="F93" s="15" t="s">
        <v>8</v>
      </c>
    </row>
    <row r="94">
      <c r="A94" s="28" t="s">
        <v>114</v>
      </c>
      <c r="B94" s="29"/>
      <c r="C94" s="28"/>
      <c r="D94" s="30"/>
      <c r="E94" s="30"/>
      <c r="F94" s="30"/>
    </row>
    <row r="95">
      <c r="A95" s="28" t="s">
        <v>115</v>
      </c>
      <c r="B95" s="29"/>
      <c r="C95" s="28"/>
      <c r="D95" s="30"/>
      <c r="E95" s="30"/>
      <c r="F95" s="30"/>
    </row>
    <row r="96">
      <c r="A96" s="31" t="s">
        <v>116</v>
      </c>
      <c r="B96" s="32"/>
      <c r="C96" s="32"/>
      <c r="D96" s="32"/>
      <c r="E96" s="32"/>
      <c r="F96" s="32"/>
    </row>
  </sheetData>
  <mergeCells count="3">
    <mergeCell ref="C1:F1"/>
    <mergeCell ref="A1:A2"/>
    <mergeCell ref="B1:B2"/>
  </mergeCells>
  <hyperlinks>
    <hyperlink r:id="rId1" ref="B3"/>
    <hyperlink r:id="rId2" ref="B4"/>
    <hyperlink r:id="rId3" ref="B5"/>
    <hyperlink r:id="rId4" ref="B6"/>
    <hyperlink r:id="rId5" location=".VJ7LGsAAA" ref="A7"/>
    <hyperlink r:id="rId6" location=".VJ7LGsAAA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A20"/>
    <hyperlink r:id="rId20" ref="B20"/>
    <hyperlink r:id="rId21" ref="A21"/>
    <hyperlink r:id="rId22" ref="B21"/>
    <hyperlink r:id="rId23" ref="B22"/>
    <hyperlink r:id="rId24" ref="B23"/>
    <hyperlink r:id="rId25" ref="B24"/>
    <hyperlink r:id="rId26" ref="B25"/>
    <hyperlink r:id="rId27" ref="B26"/>
    <hyperlink r:id="rId28" ref="A27"/>
    <hyperlink r:id="rId29" ref="B27"/>
    <hyperlink r:id="rId30" ref="B28"/>
    <hyperlink r:id="rId31" ref="B29"/>
    <hyperlink r:id="rId32" ref="B30"/>
    <hyperlink r:id="rId33" ref="B31"/>
    <hyperlink r:id="rId34" ref="B32"/>
    <hyperlink r:id="rId35" ref="B33"/>
    <hyperlink r:id="rId36" ref="B34"/>
    <hyperlink r:id="rId37" ref="B35"/>
    <hyperlink r:id="rId38" ref="B36"/>
    <hyperlink r:id="rId39" ref="B37"/>
    <hyperlink r:id="rId40" ref="B38"/>
    <hyperlink r:id="rId41" ref="B39"/>
    <hyperlink r:id="rId42" ref="B40"/>
    <hyperlink r:id="rId43" ref="B41"/>
    <hyperlink r:id="rId44" ref="B42"/>
    <hyperlink r:id="rId45" ref="B43"/>
    <hyperlink r:id="rId46" ref="B44"/>
    <hyperlink r:id="rId47" ref="B45"/>
    <hyperlink r:id="rId48" ref="B46"/>
    <hyperlink r:id="rId49" ref="B47"/>
    <hyperlink r:id="rId50" ref="B48"/>
    <hyperlink r:id="rId51" ref="B49"/>
    <hyperlink r:id="rId52" ref="A50"/>
    <hyperlink r:id="rId53" ref="B50"/>
    <hyperlink r:id="rId54" ref="A51"/>
    <hyperlink r:id="rId55" ref="B51"/>
    <hyperlink r:id="rId56" location=".VPfXYRxCwk-" ref="B52"/>
    <hyperlink r:id="rId57" ref="B53"/>
    <hyperlink r:id="rId58" ref="A54"/>
    <hyperlink r:id="rId59" ref="B54"/>
    <hyperlink r:id="rId60" ref="B55"/>
    <hyperlink r:id="rId61" ref="B56"/>
    <hyperlink r:id="rId62" ref="B57"/>
    <hyperlink r:id="rId63" ref="B58"/>
    <hyperlink r:id="rId64" ref="B59"/>
    <hyperlink r:id="rId65" ref="B60"/>
    <hyperlink r:id="rId66" ref="A61"/>
    <hyperlink r:id="rId67" ref="B61"/>
    <hyperlink r:id="rId68" ref="B62"/>
    <hyperlink r:id="rId69" ref="B63"/>
    <hyperlink r:id="rId70" ref="B64"/>
    <hyperlink r:id="rId71" ref="B65"/>
    <hyperlink r:id="rId72" ref="B66"/>
    <hyperlink r:id="rId73" ref="A67"/>
    <hyperlink r:id="rId74" ref="B67"/>
    <hyperlink r:id="rId75" ref="B68"/>
    <hyperlink r:id="rId76" ref="B69"/>
    <hyperlink r:id="rId77" ref="B70"/>
    <hyperlink r:id="rId78" ref="B71"/>
    <hyperlink r:id="rId79" ref="B72"/>
    <hyperlink r:id="rId80" ref="A73"/>
    <hyperlink r:id="rId81" ref="B73"/>
    <hyperlink r:id="rId82" ref="B74"/>
    <hyperlink r:id="rId83" ref="B75"/>
    <hyperlink r:id="rId84" ref="B76"/>
    <hyperlink r:id="rId85" ref="B77"/>
    <hyperlink r:id="rId86" ref="B78"/>
    <hyperlink r:id="rId87" ref="B79"/>
    <hyperlink r:id="rId88" ref="A80"/>
    <hyperlink r:id="rId89" ref="B80"/>
    <hyperlink r:id="rId90" ref="B81"/>
    <hyperlink r:id="rId91" ref="B82"/>
    <hyperlink r:id="rId92" ref="B83"/>
    <hyperlink r:id="rId93" ref="B84"/>
    <hyperlink r:id="rId94" ref="B85"/>
    <hyperlink r:id="rId95" ref="B86"/>
    <hyperlink r:id="rId96" ref="B87"/>
    <hyperlink r:id="rId97" ref="B88"/>
    <hyperlink r:id="rId98" ref="B89"/>
    <hyperlink r:id="rId99" ref="B90"/>
    <hyperlink r:id="rId100" ref="B91"/>
    <hyperlink r:id="rId101" ref="B92"/>
    <hyperlink r:id="rId102" ref="B93"/>
  </hyperlinks>
  <drawing r:id="rId103"/>
</worksheet>
</file>